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98" activeTab="0"/>
  </bookViews>
  <sheets>
    <sheet name="OBEDINENA" sheetId="1" r:id="rId1"/>
  </sheets>
  <definedNames>
    <definedName name="_xlnm.Print_Area" localSheetId="0">'OBEDINENA'!$A$1:$F$75</definedName>
  </definedNames>
  <calcPr fullCalcOnLoad="1"/>
</workbook>
</file>

<file path=xl/sharedStrings.xml><?xml version="1.0" encoding="utf-8"?>
<sst xmlns="http://schemas.openxmlformats.org/spreadsheetml/2006/main" count="113" uniqueCount="67">
  <si>
    <t>№
по 
ред</t>
  </si>
  <si>
    <t>Наименование на
 видовете СМР</t>
  </si>
  <si>
    <t>Ед.
мярка</t>
  </si>
  <si>
    <t>Количества</t>
  </si>
  <si>
    <t>Ед. цена
лв</t>
  </si>
  <si>
    <t>Стойност
лв</t>
  </si>
  <si>
    <t>Демонтаж бетонови бордюри 18/35/100см и всички свързани с това разходи</t>
  </si>
  <si>
    <t>м'</t>
  </si>
  <si>
    <t>Разваляне на съществуваща
 тротоарна настилка</t>
  </si>
  <si>
    <t>Разбиване на бетон</t>
  </si>
  <si>
    <t>Натоварване на строителни отпадъци</t>
  </si>
  <si>
    <t>Превоз на строителни отпадъци до депо на 5км.</t>
  </si>
  <si>
    <t>т</t>
  </si>
  <si>
    <t>Разваляне на съществуващата асфалтобетонова настилка, включително изкопаване, натоварване, транспортиране на 5км. разстояние, разтоварване на депо и оформянето му</t>
  </si>
  <si>
    <t>Разваляне на съществуваща 
трошенокаменна настилка, включително изкопаване, натоварване, транспортиране на 5км. разстояние, разтоварване на депо и оформянето му</t>
  </si>
  <si>
    <t>Изкоп с ограничена ширина в земни почви ръчно за тротоари и бетонови бордюри включително натоварване и транспортиране на 5км. разстояние, разтоварване на депо и оформянето му</t>
  </si>
  <si>
    <t>Изкоп с ограничена ширина в земни почви механизирано за тротоари и бетонови бордюри включително натоварване и транспортиране на 5км. разстояние, разтоварване на депо и оформянето му</t>
  </si>
  <si>
    <t>Доставка и полагане на видими бетонови бордюри 15/25/50см.</t>
  </si>
  <si>
    <t>Доставка и полагане на градински бордюри 8/16/50см.</t>
  </si>
  <si>
    <t>Бетон клас В15 (подложен) за видими бетонови бордюри и градински бордюри</t>
  </si>
  <si>
    <t>Бетон клас В25 за площадка за контейнери и входни рампи</t>
  </si>
  <si>
    <t>Повдигане на ниво дъждоприемни шахти</t>
  </si>
  <si>
    <t>бр.</t>
  </si>
  <si>
    <t>Повдигане на ниво ревизионни шахти</t>
  </si>
  <si>
    <t>Първи битумен разлив</t>
  </si>
  <si>
    <t>Втори битумен разлив</t>
  </si>
  <si>
    <t>Нивелетно фрезоване на асфалтова настилка и всички свързани с това разходи</t>
  </si>
  <si>
    <t>Изкърпване на съществуваща асфалтова настилка в това число изрязване, почистване, напръскване с битумна емулсия, доставка, полагане и уплътняване на неплътна асф. бет. смес</t>
  </si>
  <si>
    <t xml:space="preserve">Доставка полагане и уплътняване на плътен асфалтобетон тип "А" </t>
  </si>
  <si>
    <t>Демонтаж на стандартни и нестандартни пътни знаци, включително всички свързани с това разходи</t>
  </si>
  <si>
    <t>Доставка и монтаж на стандартни рефлектиращи пътни знаци, съгласно БДС 1517-2006г., включително всички свързани с това разходи</t>
  </si>
  <si>
    <t>Доставка и монтаж на стойки за пътни знаци</t>
  </si>
  <si>
    <t>Доставка и полагане на хоризонтална маркировка</t>
  </si>
  <si>
    <t>Направа насип от земни почви (обкантване на дървета)</t>
  </si>
  <si>
    <t>Армировка клас АІІІ (№8) за входни рампи и всички свързани с това разходи</t>
  </si>
  <si>
    <t>кг</t>
  </si>
  <si>
    <t>Изкореняване на дървета</t>
  </si>
  <si>
    <t>Засаждане на широколистни дървесни фиданки в дупки 70/70см с височина 1.50-2.0м, включително изкопаване на дупката, засаждане, обратно засипване, укрепване и привързване с колчета и обтяжки (по избор на Възложителя)</t>
  </si>
  <si>
    <t>Направа основа на тротоари от нефракциониран скален материал 0-40мм</t>
  </si>
  <si>
    <t>Направа основа на пътна настилка от нефракциониран скален материал 0-63мм</t>
  </si>
  <si>
    <t>м</t>
  </si>
  <si>
    <t>Запълване на единични пукнатини с широчина по-голяма от 3мм с подходящ материал на битумна основа</t>
  </si>
  <si>
    <t>ДДС 20%</t>
  </si>
  <si>
    <t>Всичко</t>
  </si>
  <si>
    <t>ОБЕКТ: РЕХАБИЛИТАЦИЯ И РЕКОНСТРУКЦИЯ НА УЛИЦИ В ГР. СЕВЛИЕВО</t>
  </si>
  <si>
    <t>Фаза: РП</t>
  </si>
  <si>
    <t>Направа тротоар от бетонови павета с дебелина 6см</t>
  </si>
  <si>
    <t>Фрезоване на асфалтова настилка за ремонти и зануляване d=0.04м</t>
  </si>
  <si>
    <t>Доставка полагане и уплътняване на асфалтова смес за осоновен пласт Ао при ремонт на настилката</t>
  </si>
  <si>
    <t>Доставка полагане и уплътняване на неплътен асфалтобетон за профилиране на съществуващата настилка d=0.04м</t>
  </si>
  <si>
    <t>Общо</t>
  </si>
  <si>
    <t>УЛИЧНА НАСТИЛКА</t>
  </si>
  <si>
    <t>ПЪТНИ РАБОТИ</t>
  </si>
  <si>
    <t>ПОДГОТВИТЕЛНИ РАБОТИ</t>
  </si>
  <si>
    <t>АСФАЛТОВИ РАБОТИ</t>
  </si>
  <si>
    <t>ОТВОДНЯВАНЕ НА ТРАСЕТО</t>
  </si>
  <si>
    <t>ПЪТНА МАРКИРОВКА И СИГНАЛИЗАЦИЯ</t>
  </si>
  <si>
    <t>ТРОТОАРНИ НАСТИЛКИ</t>
  </si>
  <si>
    <t>ЗЕМНИ РАБОТИ</t>
  </si>
  <si>
    <t>М2</t>
  </si>
  <si>
    <t>м2</t>
  </si>
  <si>
    <t>м3</t>
  </si>
  <si>
    <t>УЛИЦА "РОСИЦА"</t>
  </si>
  <si>
    <t>УЛИЦА "СТАРА ПЛАНИНА"</t>
  </si>
  <si>
    <t>УЛИЦА "ЦАР СИМЕОН"</t>
  </si>
  <si>
    <t>Повдигане на спирателни кранове и всички свързани с това разходи</t>
  </si>
  <si>
    <t>КОЛИЧЕСТВЕНО СТОЙНОСТНА СМЕТКА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</si>
</sst>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170" fontId="19" fillId="0" borderId="0" xfId="44" applyFont="1" applyAlignment="1">
      <alignment horizontal="left" wrapText="1"/>
    </xf>
    <xf numFmtId="0" fontId="45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44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0" xfId="44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5" fillId="32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/>
    </xf>
    <xf numFmtId="0" fontId="25" fillId="33" borderId="10" xfId="0" applyFont="1" applyFill="1" applyBorder="1" applyAlignment="1">
      <alignment horizontal="right"/>
    </xf>
    <xf numFmtId="4" fontId="25" fillId="33" borderId="10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24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4" fontId="24" fillId="33" borderId="10" xfId="0" applyNumberFormat="1" applyFont="1" applyFill="1" applyBorder="1" applyAlignment="1">
      <alignment horizontal="right" vertical="center"/>
    </xf>
    <xf numFmtId="4" fontId="20" fillId="33" borderId="1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left" wrapText="1"/>
    </xf>
    <xf numFmtId="0" fontId="25" fillId="33" borderId="10" xfId="0" applyFont="1" applyFill="1" applyBorder="1" applyAlignment="1">
      <alignment horizontal="right" vertical="center" wrapText="1"/>
    </xf>
    <xf numFmtId="4" fontId="25" fillId="33" borderId="10" xfId="0" applyNumberFormat="1" applyFont="1" applyFill="1" applyBorder="1" applyAlignment="1">
      <alignment horizontal="right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wrapText="1"/>
    </xf>
    <xf numFmtId="4" fontId="27" fillId="33" borderId="10" xfId="0" applyNumberFormat="1" applyFont="1" applyFill="1" applyBorder="1" applyAlignment="1">
      <alignment horizontal="right" vertical="center"/>
    </xf>
    <xf numFmtId="0" fontId="25" fillId="33" borderId="10" xfId="0" applyFont="1" applyFill="1" applyBorder="1" applyAlignment="1">
      <alignment horizontal="right" wrapText="1"/>
    </xf>
    <xf numFmtId="4" fontId="25" fillId="33" borderId="10" xfId="0" applyNumberFormat="1" applyFont="1" applyFill="1" applyBorder="1" applyAlignment="1">
      <alignment vertical="center"/>
    </xf>
    <xf numFmtId="0" fontId="25" fillId="32" borderId="11" xfId="0" applyFont="1" applyFill="1" applyBorder="1" applyAlignment="1">
      <alignment horizontal="center"/>
    </xf>
    <xf numFmtId="0" fontId="25" fillId="32" borderId="11" xfId="0" applyFont="1" applyFill="1" applyBorder="1" applyAlignment="1">
      <alignment horizontal="right"/>
    </xf>
    <xf numFmtId="4" fontId="25" fillId="32" borderId="10" xfId="0" applyNumberFormat="1" applyFont="1" applyFill="1" applyBorder="1" applyAlignment="1">
      <alignment/>
    </xf>
    <xf numFmtId="0" fontId="25" fillId="32" borderId="13" xfId="0" applyFont="1" applyFill="1" applyBorder="1" applyAlignment="1">
      <alignment horizontal="center"/>
    </xf>
    <xf numFmtId="0" fontId="25" fillId="32" borderId="14" xfId="0" applyFont="1" applyFill="1" applyBorder="1" applyAlignment="1">
      <alignment horizontal="right"/>
    </xf>
    <xf numFmtId="0" fontId="25" fillId="32" borderId="14" xfId="0" applyFont="1" applyFill="1" applyBorder="1" applyAlignment="1">
      <alignment horizontal="center"/>
    </xf>
    <xf numFmtId="4" fontId="25" fillId="32" borderId="14" xfId="0" applyNumberFormat="1" applyFont="1" applyFill="1" applyBorder="1" applyAlignment="1">
      <alignment horizontal="center"/>
    </xf>
    <xf numFmtId="2" fontId="25" fillId="32" borderId="14" xfId="0" applyNumberFormat="1" applyFont="1" applyFill="1" applyBorder="1" applyAlignment="1">
      <alignment horizontal="center"/>
    </xf>
    <xf numFmtId="0" fontId="25" fillId="32" borderId="12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/>
    </xf>
    <xf numFmtId="4" fontId="25" fillId="32" borderId="10" xfId="0" applyNumberFormat="1" applyFont="1" applyFill="1" applyBorder="1" applyAlignment="1">
      <alignment horizontal="right"/>
    </xf>
    <xf numFmtId="0" fontId="24" fillId="35" borderId="15" xfId="0" applyFont="1" applyFill="1" applyBorder="1" applyAlignment="1">
      <alignment horizontal="right"/>
    </xf>
    <xf numFmtId="0" fontId="24" fillId="35" borderId="16" xfId="0" applyFont="1" applyFill="1" applyBorder="1" applyAlignment="1">
      <alignment horizontal="right"/>
    </xf>
    <xf numFmtId="4" fontId="25" fillId="35" borderId="10" xfId="0" applyNumberFormat="1" applyFont="1" applyFill="1" applyBorder="1" applyAlignment="1">
      <alignment horizontal="right" vertical="center"/>
    </xf>
    <xf numFmtId="0" fontId="24" fillId="35" borderId="17" xfId="0" applyFont="1" applyFill="1" applyBorder="1" applyAlignment="1">
      <alignment horizontal="right"/>
    </xf>
    <xf numFmtId="0" fontId="24" fillId="35" borderId="10" xfId="0" applyFont="1" applyFill="1" applyBorder="1" applyAlignment="1">
      <alignment horizontal="right"/>
    </xf>
    <xf numFmtId="4" fontId="28" fillId="35" borderId="10" xfId="0" applyNumberFormat="1" applyFont="1" applyFill="1" applyBorder="1" applyAlignment="1">
      <alignment horizontal="right" vertical="center"/>
    </xf>
    <xf numFmtId="0" fontId="24" fillId="35" borderId="18" xfId="0" applyFont="1" applyFill="1" applyBorder="1" applyAlignment="1">
      <alignment horizontal="right"/>
    </xf>
    <xf numFmtId="0" fontId="24" fillId="35" borderId="19" xfId="0" applyFont="1" applyFill="1" applyBorder="1" applyAlignment="1">
      <alignment horizontal="right"/>
    </xf>
    <xf numFmtId="4" fontId="28" fillId="35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0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6.7109375" style="2" customWidth="1"/>
    <col min="2" max="2" width="47.421875" style="2" customWidth="1"/>
    <col min="3" max="3" width="6.57421875" style="7" customWidth="1"/>
    <col min="4" max="4" width="10.57421875" style="2" customWidth="1"/>
    <col min="5" max="5" width="9.140625" style="2" customWidth="1"/>
    <col min="6" max="6" width="13.7109375" style="2" customWidth="1"/>
    <col min="7" max="16384" width="9.140625" style="2" customWidth="1"/>
  </cols>
  <sheetData>
    <row r="2" spans="1:6" ht="43.5" customHeight="1">
      <c r="A2" s="1" t="s">
        <v>44</v>
      </c>
      <c r="B2" s="1"/>
      <c r="C2" s="1"/>
      <c r="D2" s="1"/>
      <c r="E2" s="1"/>
      <c r="F2" s="1"/>
    </row>
    <row r="3" spans="1:6" ht="18.75">
      <c r="A3" s="3" t="s">
        <v>62</v>
      </c>
      <c r="B3" s="3"/>
      <c r="C3" s="3"/>
      <c r="D3" s="3"/>
      <c r="E3" s="3"/>
      <c r="F3" s="3"/>
    </row>
    <row r="4" spans="1:6" ht="18.75">
      <c r="A4" s="3" t="s">
        <v>63</v>
      </c>
      <c r="B4" s="3"/>
      <c r="C4" s="3"/>
      <c r="D4" s="3"/>
      <c r="E4" s="3"/>
      <c r="F4" s="3"/>
    </row>
    <row r="5" spans="1:6" ht="18.75">
      <c r="A5" s="3" t="s">
        <v>64</v>
      </c>
      <c r="B5" s="3"/>
      <c r="C5" s="3"/>
      <c r="D5" s="3"/>
      <c r="E5" s="3"/>
      <c r="F5" s="3"/>
    </row>
    <row r="6" spans="1:3" ht="18.75">
      <c r="A6" s="4" t="s">
        <v>45</v>
      </c>
      <c r="B6" s="4"/>
      <c r="C6" s="5"/>
    </row>
    <row r="7" spans="1:2" ht="15.75">
      <c r="A7" s="6"/>
      <c r="B7" s="6"/>
    </row>
    <row r="8" spans="1:6" ht="20.25">
      <c r="A8" s="8" t="s">
        <v>66</v>
      </c>
      <c r="B8" s="8"/>
      <c r="C8" s="8"/>
      <c r="D8" s="8"/>
      <c r="E8" s="8"/>
      <c r="F8" s="8"/>
    </row>
    <row r="10" spans="1:6" ht="15.75" customHeight="1">
      <c r="A10" s="9" t="s">
        <v>0</v>
      </c>
      <c r="B10" s="10" t="s">
        <v>1</v>
      </c>
      <c r="C10" s="9" t="s">
        <v>2</v>
      </c>
      <c r="D10" s="11" t="s">
        <v>3</v>
      </c>
      <c r="E10" s="12" t="s">
        <v>4</v>
      </c>
      <c r="F10" s="12" t="s">
        <v>5</v>
      </c>
    </row>
    <row r="11" spans="1:6" ht="45" customHeight="1">
      <c r="A11" s="9"/>
      <c r="B11" s="13"/>
      <c r="C11" s="9"/>
      <c r="D11" s="14"/>
      <c r="E11" s="14"/>
      <c r="F11" s="14"/>
    </row>
    <row r="12" spans="1:6" ht="1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</row>
    <row r="13" spans="1:6" ht="15">
      <c r="A13" s="16"/>
      <c r="B13" s="16" t="s">
        <v>51</v>
      </c>
      <c r="C13" s="16"/>
      <c r="D13" s="16"/>
      <c r="E13" s="16"/>
      <c r="F13" s="16"/>
    </row>
    <row r="14" spans="1:6" ht="15">
      <c r="A14" s="17"/>
      <c r="B14" s="18" t="s">
        <v>53</v>
      </c>
      <c r="C14" s="17"/>
      <c r="D14" s="17"/>
      <c r="E14" s="17"/>
      <c r="F14" s="17"/>
    </row>
    <row r="15" spans="1:6" ht="25.5">
      <c r="A15" s="19">
        <v>1</v>
      </c>
      <c r="B15" s="20" t="s">
        <v>29</v>
      </c>
      <c r="C15" s="19" t="s">
        <v>22</v>
      </c>
      <c r="D15" s="21">
        <v>44</v>
      </c>
      <c r="E15" s="22"/>
      <c r="F15" s="21">
        <f>ROUND((D15*E15),2)</f>
        <v>0</v>
      </c>
    </row>
    <row r="16" spans="1:6" ht="25.5">
      <c r="A16" s="19">
        <v>2</v>
      </c>
      <c r="B16" s="20" t="s">
        <v>26</v>
      </c>
      <c r="C16" s="19" t="s">
        <v>60</v>
      </c>
      <c r="D16" s="21">
        <v>3627</v>
      </c>
      <c r="E16" s="22"/>
      <c r="F16" s="21">
        <f>ROUND((D16*E16),2)</f>
        <v>0</v>
      </c>
    </row>
    <row r="17" spans="1:6" ht="25.5">
      <c r="A17" s="19">
        <v>3</v>
      </c>
      <c r="B17" s="20" t="s">
        <v>47</v>
      </c>
      <c r="C17" s="19" t="s">
        <v>61</v>
      </c>
      <c r="D17" s="21">
        <v>69</v>
      </c>
      <c r="E17" s="22"/>
      <c r="F17" s="21">
        <f>ROUND((D17*E17),2)</f>
        <v>0</v>
      </c>
    </row>
    <row r="18" spans="1:6" ht="51">
      <c r="A18" s="19">
        <f>1+A17</f>
        <v>4</v>
      </c>
      <c r="B18" s="20" t="s">
        <v>27</v>
      </c>
      <c r="C18" s="19" t="s">
        <v>60</v>
      </c>
      <c r="D18" s="21">
        <v>2948</v>
      </c>
      <c r="E18" s="22"/>
      <c r="F18" s="21">
        <f>ROUND((D18*E18),2)</f>
        <v>0</v>
      </c>
    </row>
    <row r="19" spans="1:6" s="27" customFormat="1" ht="25.5">
      <c r="A19" s="23">
        <f>1+A18</f>
        <v>5</v>
      </c>
      <c r="B19" s="24" t="s">
        <v>41</v>
      </c>
      <c r="C19" s="23" t="s">
        <v>40</v>
      </c>
      <c r="D19" s="25">
        <v>5000</v>
      </c>
      <c r="E19" s="26"/>
      <c r="F19" s="21">
        <f>ROUND((D19*E19),2)</f>
        <v>0</v>
      </c>
    </row>
    <row r="20" spans="1:6" s="27" customFormat="1" ht="15">
      <c r="A20" s="17"/>
      <c r="B20" s="28" t="s">
        <v>53</v>
      </c>
      <c r="C20" s="17"/>
      <c r="D20" s="17"/>
      <c r="E20" s="17"/>
      <c r="F20" s="29">
        <f>SUM(F15:F19)</f>
        <v>0</v>
      </c>
    </row>
    <row r="21" spans="1:6" ht="15">
      <c r="A21" s="17"/>
      <c r="B21" s="18" t="s">
        <v>58</v>
      </c>
      <c r="C21" s="17"/>
      <c r="D21" s="17"/>
      <c r="E21" s="17"/>
      <c r="F21" s="17"/>
    </row>
    <row r="22" spans="1:6" ht="51">
      <c r="A22" s="19">
        <v>6</v>
      </c>
      <c r="B22" s="20" t="s">
        <v>13</v>
      </c>
      <c r="C22" s="19" t="s">
        <v>61</v>
      </c>
      <c r="D22" s="21">
        <v>212</v>
      </c>
      <c r="E22" s="22"/>
      <c r="F22" s="21">
        <f>ROUND((D22*E22),2)</f>
        <v>0</v>
      </c>
    </row>
    <row r="23" spans="1:6" ht="51">
      <c r="A23" s="23">
        <f>1+A22</f>
        <v>7</v>
      </c>
      <c r="B23" s="20" t="s">
        <v>14</v>
      </c>
      <c r="C23" s="19" t="s">
        <v>61</v>
      </c>
      <c r="D23" s="21">
        <v>850</v>
      </c>
      <c r="E23" s="22"/>
      <c r="F23" s="21">
        <f>ROUND((D23*E23),2)</f>
        <v>0</v>
      </c>
    </row>
    <row r="24" spans="1:6" ht="15">
      <c r="A24" s="17"/>
      <c r="B24" s="28" t="s">
        <v>58</v>
      </c>
      <c r="C24" s="17"/>
      <c r="D24" s="17"/>
      <c r="E24" s="17"/>
      <c r="F24" s="29">
        <f>SUM(F22:F23)</f>
        <v>0</v>
      </c>
    </row>
    <row r="25" spans="1:6" ht="15">
      <c r="A25" s="17"/>
      <c r="B25" s="18" t="s">
        <v>52</v>
      </c>
      <c r="C25" s="17"/>
      <c r="D25" s="17"/>
      <c r="E25" s="17"/>
      <c r="F25" s="17"/>
    </row>
    <row r="26" spans="1:6" ht="25.5">
      <c r="A26" s="19">
        <v>8</v>
      </c>
      <c r="B26" s="20" t="s">
        <v>39</v>
      </c>
      <c r="C26" s="19" t="s">
        <v>61</v>
      </c>
      <c r="D26" s="21">
        <v>1079</v>
      </c>
      <c r="E26" s="22"/>
      <c r="F26" s="21">
        <f>ROUND((D26*E26),2)</f>
        <v>0</v>
      </c>
    </row>
    <row r="27" spans="1:6" ht="15">
      <c r="A27" s="17"/>
      <c r="B27" s="28" t="s">
        <v>52</v>
      </c>
      <c r="C27" s="17"/>
      <c r="D27" s="17"/>
      <c r="E27" s="17"/>
      <c r="F27" s="29">
        <f>SUM(F26)</f>
        <v>0</v>
      </c>
    </row>
    <row r="28" spans="1:6" ht="15">
      <c r="A28" s="17"/>
      <c r="B28" s="18" t="s">
        <v>54</v>
      </c>
      <c r="C28" s="17"/>
      <c r="D28" s="17"/>
      <c r="E28" s="17"/>
      <c r="F28" s="17"/>
    </row>
    <row r="29" spans="1:6" s="27" customFormat="1" ht="25.5">
      <c r="A29" s="23">
        <v>9</v>
      </c>
      <c r="B29" s="24" t="s">
        <v>48</v>
      </c>
      <c r="C29" s="23" t="s">
        <v>12</v>
      </c>
      <c r="D29" s="25">
        <v>478</v>
      </c>
      <c r="E29" s="30"/>
      <c r="F29" s="21">
        <f>ROUND((D29*E29),2)</f>
        <v>0</v>
      </c>
    </row>
    <row r="30" spans="1:6" ht="38.25">
      <c r="A30" s="19">
        <f>1+A29</f>
        <v>10</v>
      </c>
      <c r="B30" s="20" t="s">
        <v>49</v>
      </c>
      <c r="C30" s="19" t="s">
        <v>12</v>
      </c>
      <c r="D30" s="21">
        <v>1781</v>
      </c>
      <c r="E30" s="31"/>
      <c r="F30" s="21">
        <f>ROUND((D30*E30),2)</f>
        <v>0</v>
      </c>
    </row>
    <row r="31" spans="1:6" ht="25.5">
      <c r="A31" s="19">
        <f>1+A30</f>
        <v>11</v>
      </c>
      <c r="B31" s="20" t="s">
        <v>28</v>
      </c>
      <c r="C31" s="19" t="s">
        <v>12</v>
      </c>
      <c r="D31" s="21">
        <v>1020</v>
      </c>
      <c r="E31" s="31"/>
      <c r="F31" s="21">
        <f>ROUND((D31*E31),2)</f>
        <v>0</v>
      </c>
    </row>
    <row r="32" spans="1:6" ht="15">
      <c r="A32" s="19">
        <v>12</v>
      </c>
      <c r="B32" s="32" t="s">
        <v>24</v>
      </c>
      <c r="C32" s="19" t="s">
        <v>60</v>
      </c>
      <c r="D32" s="21">
        <v>14794</v>
      </c>
      <c r="E32" s="31"/>
      <c r="F32" s="21">
        <f>ROUND((D32*E32),2)</f>
        <v>0</v>
      </c>
    </row>
    <row r="33" spans="1:6" ht="15">
      <c r="A33" s="19">
        <f>1+A32</f>
        <v>13</v>
      </c>
      <c r="B33" s="32" t="s">
        <v>25</v>
      </c>
      <c r="C33" s="19" t="s">
        <v>60</v>
      </c>
      <c r="D33" s="21">
        <v>13424</v>
      </c>
      <c r="E33" s="31"/>
      <c r="F33" s="21">
        <f>ROUND((D33*E33),2)</f>
        <v>0</v>
      </c>
    </row>
    <row r="34" spans="1:6" ht="15">
      <c r="A34" s="17"/>
      <c r="B34" s="28" t="s">
        <v>54</v>
      </c>
      <c r="C34" s="17"/>
      <c r="D34" s="17"/>
      <c r="E34" s="17"/>
      <c r="F34" s="29">
        <f>SUM(F29:F33)</f>
        <v>0</v>
      </c>
    </row>
    <row r="35" spans="1:6" ht="15">
      <c r="A35" s="33"/>
      <c r="B35" s="34" t="s">
        <v>55</v>
      </c>
      <c r="C35" s="33"/>
      <c r="D35" s="35"/>
      <c r="E35" s="36"/>
      <c r="F35" s="35"/>
    </row>
    <row r="36" spans="1:6" ht="15">
      <c r="A36" s="19">
        <v>14</v>
      </c>
      <c r="B36" s="37" t="s">
        <v>21</v>
      </c>
      <c r="C36" s="19" t="s">
        <v>22</v>
      </c>
      <c r="D36" s="21">
        <v>34</v>
      </c>
      <c r="E36" s="22"/>
      <c r="F36" s="21">
        <f>ROUND((D36*E36),2)</f>
        <v>0</v>
      </c>
    </row>
    <row r="37" spans="1:6" ht="15">
      <c r="A37" s="19">
        <f>1+A36</f>
        <v>15</v>
      </c>
      <c r="B37" s="37" t="s">
        <v>23</v>
      </c>
      <c r="C37" s="19" t="s">
        <v>22</v>
      </c>
      <c r="D37" s="21">
        <v>25</v>
      </c>
      <c r="E37" s="22"/>
      <c r="F37" s="21">
        <f>ROUND((D37*E37),2)</f>
        <v>0</v>
      </c>
    </row>
    <row r="38" spans="1:6" ht="15">
      <c r="A38" s="33"/>
      <c r="B38" s="38" t="s">
        <v>55</v>
      </c>
      <c r="C38" s="33"/>
      <c r="D38" s="35"/>
      <c r="E38" s="36"/>
      <c r="F38" s="39">
        <f>SUM(F36:F37)</f>
        <v>0</v>
      </c>
    </row>
    <row r="39" spans="1:6" ht="15">
      <c r="A39" s="40"/>
      <c r="B39" s="41" t="s">
        <v>56</v>
      </c>
      <c r="C39" s="40"/>
      <c r="D39" s="39"/>
      <c r="E39" s="42"/>
      <c r="F39" s="39"/>
    </row>
    <row r="40" spans="1:6" ht="38.25">
      <c r="A40" s="19">
        <v>16</v>
      </c>
      <c r="B40" s="20" t="s">
        <v>30</v>
      </c>
      <c r="C40" s="19" t="s">
        <v>60</v>
      </c>
      <c r="D40" s="21">
        <v>38</v>
      </c>
      <c r="E40" s="22"/>
      <c r="F40" s="21">
        <f>ROUND((D40*E40),2)</f>
        <v>0</v>
      </c>
    </row>
    <row r="41" spans="1:6" ht="15">
      <c r="A41" s="19">
        <f>1+A40</f>
        <v>17</v>
      </c>
      <c r="B41" s="20" t="s">
        <v>31</v>
      </c>
      <c r="C41" s="19" t="s">
        <v>22</v>
      </c>
      <c r="D41" s="21">
        <v>80</v>
      </c>
      <c r="E41" s="22"/>
      <c r="F41" s="21">
        <f>ROUND((D41*E41),2)</f>
        <v>0</v>
      </c>
    </row>
    <row r="42" spans="1:6" ht="15">
      <c r="A42" s="19">
        <f>1+A41</f>
        <v>18</v>
      </c>
      <c r="B42" s="20" t="s">
        <v>32</v>
      </c>
      <c r="C42" s="19" t="s">
        <v>60</v>
      </c>
      <c r="D42" s="21">
        <v>534</v>
      </c>
      <c r="E42" s="22"/>
      <c r="F42" s="21">
        <f>ROUND((D42*E42),2)</f>
        <v>0</v>
      </c>
    </row>
    <row r="43" spans="1:6" ht="15">
      <c r="A43" s="40"/>
      <c r="B43" s="43" t="s">
        <v>56</v>
      </c>
      <c r="C43" s="40"/>
      <c r="D43" s="39"/>
      <c r="E43" s="42"/>
      <c r="F43" s="44">
        <f>SUM(F40:F42)</f>
        <v>0</v>
      </c>
    </row>
    <row r="44" spans="1:6" ht="15.75" thickBot="1">
      <c r="A44" s="45"/>
      <c r="B44" s="46" t="s">
        <v>51</v>
      </c>
      <c r="C44" s="45"/>
      <c r="D44" s="45"/>
      <c r="E44" s="45"/>
      <c r="F44" s="47">
        <f>F43+F38+F34+F27+F24+F20</f>
        <v>0</v>
      </c>
    </row>
    <row r="45" spans="1:6" ht="15.75" thickBot="1">
      <c r="A45" s="48"/>
      <c r="B45" s="49" t="s">
        <v>51</v>
      </c>
      <c r="C45" s="50" t="s">
        <v>59</v>
      </c>
      <c r="D45" s="51">
        <v>10603</v>
      </c>
      <c r="E45" s="52"/>
      <c r="F45" s="47"/>
    </row>
    <row r="46" spans="1:6" ht="15">
      <c r="A46" s="53"/>
      <c r="B46" s="53" t="s">
        <v>57</v>
      </c>
      <c r="C46" s="53"/>
      <c r="D46" s="53"/>
      <c r="E46" s="53"/>
      <c r="F46" s="16"/>
    </row>
    <row r="47" spans="1:6" ht="15">
      <c r="A47" s="17"/>
      <c r="B47" s="18" t="s">
        <v>53</v>
      </c>
      <c r="C47" s="17"/>
      <c r="D47" s="17"/>
      <c r="E47" s="17"/>
      <c r="F47" s="17"/>
    </row>
    <row r="48" spans="1:6" ht="15">
      <c r="A48" s="54">
        <v>19</v>
      </c>
      <c r="B48" s="55" t="s">
        <v>36</v>
      </c>
      <c r="C48" s="19" t="s">
        <v>22</v>
      </c>
      <c r="D48" s="21">
        <v>2</v>
      </c>
      <c r="E48" s="21"/>
      <c r="F48" s="21">
        <f aca="true" t="shared" si="0" ref="F48:F53">ROUND((D48*E48),2)</f>
        <v>0</v>
      </c>
    </row>
    <row r="49" spans="1:6" ht="25.5">
      <c r="A49" s="19">
        <v>20</v>
      </c>
      <c r="B49" s="55" t="s">
        <v>6</v>
      </c>
      <c r="C49" s="19" t="s">
        <v>7</v>
      </c>
      <c r="D49" s="21">
        <v>3016.5</v>
      </c>
      <c r="E49" s="21"/>
      <c r="F49" s="21">
        <f t="shared" si="0"/>
        <v>0</v>
      </c>
    </row>
    <row r="50" spans="1:6" ht="25.5">
      <c r="A50" s="19">
        <f>1+A49</f>
        <v>21</v>
      </c>
      <c r="B50" s="55" t="s">
        <v>8</v>
      </c>
      <c r="C50" s="19" t="s">
        <v>60</v>
      </c>
      <c r="D50" s="21">
        <v>3900</v>
      </c>
      <c r="E50" s="21"/>
      <c r="F50" s="21">
        <f t="shared" si="0"/>
        <v>0</v>
      </c>
    </row>
    <row r="51" spans="1:6" ht="15">
      <c r="A51" s="19">
        <f>1+A50</f>
        <v>22</v>
      </c>
      <c r="B51" s="56" t="s">
        <v>9</v>
      </c>
      <c r="C51" s="19" t="s">
        <v>61</v>
      </c>
      <c r="D51" s="21">
        <v>111</v>
      </c>
      <c r="E51" s="22"/>
      <c r="F51" s="21">
        <f t="shared" si="0"/>
        <v>0</v>
      </c>
    </row>
    <row r="52" spans="1:6" ht="15">
      <c r="A52" s="19">
        <f>1+A51</f>
        <v>23</v>
      </c>
      <c r="B52" s="55" t="s">
        <v>10</v>
      </c>
      <c r="C52" s="19" t="s">
        <v>61</v>
      </c>
      <c r="D52" s="21">
        <v>589</v>
      </c>
      <c r="E52" s="22"/>
      <c r="F52" s="21">
        <f t="shared" si="0"/>
        <v>0</v>
      </c>
    </row>
    <row r="53" spans="1:6" ht="15">
      <c r="A53" s="19">
        <f>1+A52</f>
        <v>24</v>
      </c>
      <c r="B53" s="55" t="s">
        <v>11</v>
      </c>
      <c r="C53" s="23" t="s">
        <v>12</v>
      </c>
      <c r="D53" s="21">
        <v>825</v>
      </c>
      <c r="E53" s="22"/>
      <c r="F53" s="21">
        <f t="shared" si="0"/>
        <v>0</v>
      </c>
    </row>
    <row r="54" spans="1:6" ht="15">
      <c r="A54" s="17"/>
      <c r="B54" s="28" t="s">
        <v>53</v>
      </c>
      <c r="C54" s="17"/>
      <c r="D54" s="17"/>
      <c r="E54" s="17"/>
      <c r="F54" s="29">
        <f>SUM(F48:F53)</f>
        <v>0</v>
      </c>
    </row>
    <row r="55" spans="1:6" ht="15">
      <c r="A55" s="17"/>
      <c r="B55" s="18" t="s">
        <v>58</v>
      </c>
      <c r="C55" s="17"/>
      <c r="D55" s="17"/>
      <c r="E55" s="17"/>
      <c r="F55" s="17"/>
    </row>
    <row r="56" spans="1:6" ht="51">
      <c r="A56" s="54">
        <v>25</v>
      </c>
      <c r="B56" s="55" t="s">
        <v>15</v>
      </c>
      <c r="C56" s="19" t="s">
        <v>61</v>
      </c>
      <c r="D56" s="21">
        <v>283</v>
      </c>
      <c r="E56" s="22"/>
      <c r="F56" s="21">
        <f>ROUND((D56*E56),2)</f>
        <v>0</v>
      </c>
    </row>
    <row r="57" spans="1:6" ht="51">
      <c r="A57" s="54">
        <f>1+A56</f>
        <v>26</v>
      </c>
      <c r="B57" s="55" t="s">
        <v>16</v>
      </c>
      <c r="C57" s="19" t="s">
        <v>61</v>
      </c>
      <c r="D57" s="21">
        <v>2008</v>
      </c>
      <c r="E57" s="22"/>
      <c r="F57" s="21">
        <f>ROUND((D57*E57),2)</f>
        <v>0</v>
      </c>
    </row>
    <row r="58" spans="1:6" ht="15">
      <c r="A58" s="19">
        <v>27</v>
      </c>
      <c r="B58" s="55" t="s">
        <v>33</v>
      </c>
      <c r="C58" s="19" t="s">
        <v>61</v>
      </c>
      <c r="D58" s="21">
        <v>282</v>
      </c>
      <c r="E58" s="22"/>
      <c r="F58" s="21">
        <f>ROUND((D58*E58),2)</f>
        <v>0</v>
      </c>
    </row>
    <row r="59" spans="1:6" ht="15">
      <c r="A59" s="17"/>
      <c r="B59" s="28" t="s">
        <v>58</v>
      </c>
      <c r="C59" s="17"/>
      <c r="D59" s="17"/>
      <c r="E59" s="17"/>
      <c r="F59" s="29">
        <f>SUM(F56:F58)</f>
        <v>0</v>
      </c>
    </row>
    <row r="60" spans="1:6" ht="15">
      <c r="A60" s="17"/>
      <c r="B60" s="18" t="s">
        <v>52</v>
      </c>
      <c r="C60" s="17"/>
      <c r="D60" s="17"/>
      <c r="E60" s="17"/>
      <c r="F60" s="17"/>
    </row>
    <row r="61" spans="1:6" ht="25.5">
      <c r="A61" s="54">
        <v>28</v>
      </c>
      <c r="B61" s="55" t="s">
        <v>17</v>
      </c>
      <c r="C61" s="19" t="s">
        <v>7</v>
      </c>
      <c r="D61" s="21">
        <v>2677</v>
      </c>
      <c r="E61" s="22"/>
      <c r="F61" s="21">
        <f aca="true" t="shared" si="1" ref="F61:F69">ROUND((D61*E61),2)</f>
        <v>0</v>
      </c>
    </row>
    <row r="62" spans="1:6" ht="15">
      <c r="A62" s="54">
        <f>1+A61</f>
        <v>29</v>
      </c>
      <c r="B62" s="55" t="s">
        <v>18</v>
      </c>
      <c r="C62" s="19" t="s">
        <v>7</v>
      </c>
      <c r="D62" s="21">
        <v>1051</v>
      </c>
      <c r="E62" s="22"/>
      <c r="F62" s="21">
        <f t="shared" si="1"/>
        <v>0</v>
      </c>
    </row>
    <row r="63" spans="1:6" ht="25.5">
      <c r="A63" s="54">
        <f>1+A62</f>
        <v>30</v>
      </c>
      <c r="B63" s="55" t="s">
        <v>38</v>
      </c>
      <c r="C63" s="19" t="s">
        <v>61</v>
      </c>
      <c r="D63" s="21">
        <v>974</v>
      </c>
      <c r="E63" s="22"/>
      <c r="F63" s="21">
        <f t="shared" si="1"/>
        <v>0</v>
      </c>
    </row>
    <row r="64" spans="1:6" s="27" customFormat="1" ht="15">
      <c r="A64" s="54">
        <v>31</v>
      </c>
      <c r="B64" s="55" t="s">
        <v>46</v>
      </c>
      <c r="C64" s="23" t="s">
        <v>60</v>
      </c>
      <c r="D64" s="25">
        <v>3858</v>
      </c>
      <c r="E64" s="26"/>
      <c r="F64" s="21">
        <f t="shared" si="1"/>
        <v>0</v>
      </c>
    </row>
    <row r="65" spans="1:6" s="27" customFormat="1" ht="25.5">
      <c r="A65" s="54">
        <f>1+A64</f>
        <v>32</v>
      </c>
      <c r="B65" s="55" t="s">
        <v>19</v>
      </c>
      <c r="C65" s="23" t="s">
        <v>61</v>
      </c>
      <c r="D65" s="25">
        <v>157</v>
      </c>
      <c r="E65" s="26"/>
      <c r="F65" s="21">
        <f t="shared" si="1"/>
        <v>0</v>
      </c>
    </row>
    <row r="66" spans="1:6" ht="25.5">
      <c r="A66" s="54">
        <f>1+A65</f>
        <v>33</v>
      </c>
      <c r="B66" s="55" t="s">
        <v>20</v>
      </c>
      <c r="C66" s="19" t="s">
        <v>61</v>
      </c>
      <c r="D66" s="21">
        <v>111</v>
      </c>
      <c r="E66" s="22"/>
      <c r="F66" s="21">
        <f t="shared" si="1"/>
        <v>0</v>
      </c>
    </row>
    <row r="67" spans="1:6" ht="25.5">
      <c r="A67" s="54">
        <v>34</v>
      </c>
      <c r="B67" s="55" t="s">
        <v>34</v>
      </c>
      <c r="C67" s="19" t="s">
        <v>35</v>
      </c>
      <c r="D67" s="21">
        <v>437</v>
      </c>
      <c r="E67" s="22"/>
      <c r="F67" s="21">
        <f t="shared" si="1"/>
        <v>0</v>
      </c>
    </row>
    <row r="68" spans="1:6" ht="63.75">
      <c r="A68" s="54">
        <v>35</v>
      </c>
      <c r="B68" s="55" t="s">
        <v>37</v>
      </c>
      <c r="C68" s="19" t="s">
        <v>22</v>
      </c>
      <c r="D68" s="21">
        <v>2</v>
      </c>
      <c r="E68" s="21"/>
      <c r="F68" s="21">
        <f t="shared" si="1"/>
        <v>0</v>
      </c>
    </row>
    <row r="69" spans="1:6" ht="25.5">
      <c r="A69" s="54">
        <v>36</v>
      </c>
      <c r="B69" s="55" t="s">
        <v>65</v>
      </c>
      <c r="C69" s="19" t="s">
        <v>22</v>
      </c>
      <c r="D69" s="21">
        <v>3</v>
      </c>
      <c r="E69" s="21"/>
      <c r="F69" s="21">
        <f t="shared" si="1"/>
        <v>0</v>
      </c>
    </row>
    <row r="70" spans="1:6" ht="15">
      <c r="A70" s="17"/>
      <c r="B70" s="28" t="s">
        <v>52</v>
      </c>
      <c r="C70" s="17"/>
      <c r="D70" s="17"/>
      <c r="E70" s="17"/>
      <c r="F70" s="29">
        <f>SUM(F61:F69)</f>
        <v>0</v>
      </c>
    </row>
    <row r="71" spans="1:6" ht="15.75" thickBot="1">
      <c r="A71" s="45"/>
      <c r="B71" s="46" t="s">
        <v>57</v>
      </c>
      <c r="C71" s="45"/>
      <c r="D71" s="45"/>
      <c r="E71" s="45"/>
      <c r="F71" s="57">
        <f>F70+F59+F54</f>
        <v>0</v>
      </c>
    </row>
    <row r="72" spans="1:6" ht="15.75" thickBot="1">
      <c r="A72" s="48"/>
      <c r="B72" s="49" t="s">
        <v>57</v>
      </c>
      <c r="C72" s="50" t="s">
        <v>59</v>
      </c>
      <c r="D72" s="50">
        <v>4344.31</v>
      </c>
      <c r="E72" s="52">
        <f>F71/D72</f>
        <v>0</v>
      </c>
      <c r="F72" s="57"/>
    </row>
    <row r="73" spans="1:6" ht="15">
      <c r="A73" s="58" t="s">
        <v>50</v>
      </c>
      <c r="B73" s="59"/>
      <c r="C73" s="59"/>
      <c r="D73" s="59"/>
      <c r="E73" s="59"/>
      <c r="F73" s="60">
        <f>F71+F44</f>
        <v>0</v>
      </c>
    </row>
    <row r="74" spans="1:6" ht="15">
      <c r="A74" s="61" t="s">
        <v>42</v>
      </c>
      <c r="B74" s="62"/>
      <c r="C74" s="62"/>
      <c r="D74" s="62"/>
      <c r="E74" s="62"/>
      <c r="F74" s="63">
        <f>F73*0.2</f>
        <v>0</v>
      </c>
    </row>
    <row r="75" spans="1:6" ht="15.75" thickBot="1">
      <c r="A75" s="64" t="s">
        <v>43</v>
      </c>
      <c r="B75" s="65"/>
      <c r="C75" s="65"/>
      <c r="D75" s="65"/>
      <c r="E75" s="65"/>
      <c r="F75" s="66">
        <f>SUM(F73:F74)</f>
        <v>0</v>
      </c>
    </row>
    <row r="76" spans="1:4" ht="15.75">
      <c r="A76" s="67"/>
      <c r="B76" s="67"/>
      <c r="C76" s="68"/>
      <c r="D76" s="67"/>
    </row>
    <row r="77" spans="1:4" ht="15.75">
      <c r="A77" s="67"/>
      <c r="B77" s="67"/>
      <c r="C77" s="68"/>
      <c r="D77" s="67"/>
    </row>
    <row r="78" spans="1:4" ht="15.75">
      <c r="A78" s="67"/>
      <c r="B78" s="67"/>
      <c r="C78" s="68"/>
      <c r="D78" s="67"/>
    </row>
    <row r="79" spans="1:4" ht="15.75">
      <c r="A79" s="67"/>
      <c r="B79" s="67"/>
      <c r="C79" s="68"/>
      <c r="D79" s="67"/>
    </row>
    <row r="80" spans="1:4" ht="15.75">
      <c r="A80" s="67"/>
      <c r="B80" s="67"/>
      <c r="C80" s="68"/>
      <c r="D80" s="67"/>
    </row>
  </sheetData>
  <sheetProtection/>
  <mergeCells count="15">
    <mergeCell ref="A4:F4"/>
    <mergeCell ref="A5:F5"/>
    <mergeCell ref="D10:D11"/>
    <mergeCell ref="E10:E11"/>
    <mergeCell ref="F10:F11"/>
    <mergeCell ref="A73:E73"/>
    <mergeCell ref="A74:E74"/>
    <mergeCell ref="A75:E75"/>
    <mergeCell ref="A2:F2"/>
    <mergeCell ref="A3:F3"/>
    <mergeCell ref="A6:B6"/>
    <mergeCell ref="A8:F8"/>
    <mergeCell ref="A10:A11"/>
    <mergeCell ref="B10:B11"/>
    <mergeCell ref="C10:C11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vvasilev</dc:creator>
  <cp:keywords/>
  <dc:description/>
  <cp:lastModifiedBy>Stefan Totevski</cp:lastModifiedBy>
  <cp:lastPrinted>2018-05-15T11:05:51Z</cp:lastPrinted>
  <dcterms:created xsi:type="dcterms:W3CDTF">2016-07-22T11:12:15Z</dcterms:created>
  <dcterms:modified xsi:type="dcterms:W3CDTF">2019-08-08T13:38:27Z</dcterms:modified>
  <cp:category/>
  <cp:version/>
  <cp:contentType/>
  <cp:contentStatus/>
</cp:coreProperties>
</file>